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8" windowWidth="10512" windowHeight="6864" tabRatio="771" activeTab="0"/>
  </bookViews>
  <sheets>
    <sheet name="試算" sheetId="1" r:id="rId1"/>
  </sheets>
  <definedNames/>
  <calcPr fullCalcOnLoad="1"/>
</workbook>
</file>

<file path=xl/sharedStrings.xml><?xml version="1.0" encoding="utf-8"?>
<sst xmlns="http://schemas.openxmlformats.org/spreadsheetml/2006/main" count="128" uniqueCount="71">
  <si>
    <t>　</t>
  </si>
  <si>
    <t>妻</t>
  </si>
  <si>
    <t>基礎控除額</t>
  </si>
  <si>
    <t>課税遺産総額</t>
  </si>
  <si>
    <t>①</t>
  </si>
  <si>
    <t>法定相続分で按分</t>
  </si>
  <si>
    <t>税額</t>
  </si>
  <si>
    <t>合計</t>
  </si>
  <si>
    <t>実際に納付する税金</t>
  </si>
  <si>
    <t>②</t>
  </si>
  <si>
    <t>ver：</t>
  </si>
  <si>
    <t>税率</t>
  </si>
  <si>
    <t>控除額</t>
  </si>
  <si>
    <t>現金預金</t>
  </si>
  <si>
    <t>(単位：万円）</t>
  </si>
  <si>
    <t>税率</t>
  </si>
  <si>
    <t>人数</t>
  </si>
  <si>
    <t>配偶者（0、１）</t>
  </si>
  <si>
    <t>子（0～9）</t>
  </si>
  <si>
    <t>法定相続割合</t>
  </si>
  <si>
    <t>子(1人分）</t>
  </si>
  <si>
    <t>子合計</t>
  </si>
  <si>
    <t>【ケース２】</t>
  </si>
  <si>
    <t>取得金額(超）</t>
  </si>
  <si>
    <t>入力可能</t>
  </si>
  <si>
    <t>(子・税率)</t>
  </si>
  <si>
    <t>(妻・税率)</t>
  </si>
  <si>
    <t>date：</t>
  </si>
  <si>
    <t>【ケース１】</t>
  </si>
  <si>
    <t>相続する財産額</t>
  </si>
  <si>
    <t>Ⅱ．介護施設</t>
  </si>
  <si>
    <t>Ⅲ．相続</t>
  </si>
  <si>
    <t>自宅</t>
  </si>
  <si>
    <t>その他</t>
  </si>
  <si>
    <t>資産</t>
  </si>
  <si>
    <t>正味財産額</t>
  </si>
  <si>
    <t>【ケース３】</t>
  </si>
  <si>
    <t>毎月の収入</t>
  </si>
  <si>
    <t>毎月の支出</t>
  </si>
  <si>
    <t>総収支</t>
  </si>
  <si>
    <t>入居一時金</t>
  </si>
  <si>
    <t>■介護施設入居時財産額</t>
  </si>
  <si>
    <t>■死亡時財産額</t>
  </si>
  <si>
    <t>１．法定相続人</t>
  </si>
  <si>
    <t>２．課税遺産総額の計算</t>
  </si>
  <si>
    <t>３．相続税の計算</t>
  </si>
  <si>
    <t>ケース２</t>
  </si>
  <si>
    <t>ケース１</t>
  </si>
  <si>
    <t>ケース3</t>
  </si>
  <si>
    <t>H30A</t>
  </si>
  <si>
    <t>入力は黄色のセルしかできません</t>
  </si>
  <si>
    <t>税額計算</t>
  </si>
  <si>
    <t>＜＝＝実際の相続割合</t>
  </si>
  <si>
    <t>【非表示】</t>
  </si>
  <si>
    <t>条件：</t>
  </si>
  <si>
    <t>Ⅰ．自宅</t>
  </si>
  <si>
    <t>(歳）</t>
  </si>
  <si>
    <t>■現在の財産額</t>
  </si>
  <si>
    <t xml:space="preserve"> </t>
  </si>
  <si>
    <t>介護施設生活年数</t>
  </si>
  <si>
    <t>自宅生活年数</t>
  </si>
  <si>
    <t>←有料老人ホームは夫婦同時入居として試算します。</t>
  </si>
  <si>
    <t>←相続税の正味財産額は、『小規模宅地の減額』適用で試算します。</t>
  </si>
  <si>
    <t>　　　　　　　　　　　　　　　　　　　　　　　　　(自宅の３０％と仮定）</t>
  </si>
  <si>
    <t xml:space="preserve"> </t>
  </si>
  <si>
    <t>★現在の夫の年齢</t>
  </si>
  <si>
    <t>★夫の享年</t>
  </si>
  <si>
    <t>★夫の入居時年齢</t>
  </si>
  <si>
    <t>H30.5.5</t>
  </si>
  <si>
    <t>（C)お爺さんの終活と相続</t>
  </si>
  <si>
    <t>【終活・相続シミュレーションの試算】　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</si>
</sst>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dd\-mmm\-yy"/>
    <numFmt numFmtId="178" formatCode="#,##0;&quot;△ &quot;#,##0"/>
    <numFmt numFmtId="179" formatCode="[$-411]ge\.m\.d;@"/>
    <numFmt numFmtId="180" formatCode="mmm\-yyyy"/>
    <numFmt numFmtId="181" formatCode="#,##0.0_ "/>
    <numFmt numFmtId="182" formatCode="#,##0.0;&quot;△ &quot;#,##0.0"/>
    <numFmt numFmtId="183" formatCode="#,##0.0_);[Red]\(#,##0.0\)"/>
    <numFmt numFmtId="184" formatCode="0_ "/>
    <numFmt numFmtId="185" formatCode="[$-411]ge&quot;年&quot;m&quot;月&quot;d&quot;日&quot;\(aaa\)"/>
    <numFmt numFmtId="186" formatCode="#,##0.00_ "/>
    <numFmt numFmtId="187" formatCode="0.0%"/>
    <numFmt numFmtId="188" formatCode="#,##0_);[Red]\(#,##0\)"/>
    <numFmt numFmtId="189" formatCode="0.0_ "/>
    <numFmt numFmtId="190" formatCode="#,##0.00_);[Red]\(#,##0.00\)"/>
    <numFmt numFmtId="191" formatCode="#,##0.000_);[Red]\(#,##0.000\)"/>
    <numFmt numFmtId="192" formatCode="0.000%"/>
    <numFmt numFmtId="193" formatCode=";;;"/>
    <numFmt numFmtId="194" formatCode="0.00_ "/>
    <numFmt numFmtId="195" formatCode="0.000_ "/>
    <numFmt numFmtId="196" formatCode="0.000000_ "/>
    <numFmt numFmtId="197" formatCode="0.00000_ "/>
    <numFmt numFmtId="198" formatCode="0.0000_ "/>
    <numFmt numFmtId="199" formatCode="0.0000000_ "/>
    <numFmt numFmtId="200" formatCode="0;_"/>
    <numFmt numFmtId="201" formatCode="0.0;_"/>
    <numFmt numFmtId="202" formatCode="0.00;_"/>
    <numFmt numFmtId="203" formatCode="#,##0.00;&quot;△ &quot;#,##0.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6"/>
      <name val="ＭＳ Ｐゴシック"/>
      <family val="3"/>
    </font>
    <font>
      <sz val="16"/>
      <color indexed="36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7030A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6"/>
      <color rgb="FF7030A0"/>
      <name val="ＭＳ Ｐゴシック"/>
      <family val="3"/>
    </font>
    <font>
      <sz val="9"/>
      <color rgb="FF6600FF"/>
      <name val="ＭＳ Ｐゴシック"/>
      <family val="3"/>
    </font>
    <font>
      <sz val="11"/>
      <color rgb="FF66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183" fontId="0" fillId="0" borderId="0" xfId="60" applyNumberFormat="1" applyAlignment="1" applyProtection="1" quotePrefix="1">
      <alignment shrinkToFit="1"/>
      <protection/>
    </xf>
    <xf numFmtId="178" fontId="0" fillId="33" borderId="10" xfId="0" applyNumberFormat="1" applyFill="1" applyBorder="1" applyAlignment="1" applyProtection="1">
      <alignment vertical="center" shrinkToFit="1"/>
      <protection locked="0"/>
    </xf>
    <xf numFmtId="190" fontId="0" fillId="33" borderId="10" xfId="60" applyNumberFormat="1" applyFill="1" applyBorder="1" applyAlignment="1" applyProtection="1" quotePrefix="1">
      <alignment horizontal="right" shrinkToFit="1"/>
      <protection locked="0"/>
    </xf>
    <xf numFmtId="0" fontId="0" fillId="0" borderId="0" xfId="0" applyNumberFormat="1" applyAlignment="1">
      <alignment horizontal="right" vertical="center"/>
    </xf>
    <xf numFmtId="0" fontId="4" fillId="0" borderId="0" xfId="60" applyNumberFormat="1" applyFont="1" applyProtection="1">
      <alignment/>
      <protection/>
    </xf>
    <xf numFmtId="0" fontId="0" fillId="33" borderId="10" xfId="0" applyNumberFormat="1" applyFill="1" applyBorder="1" applyAlignment="1" applyProtection="1">
      <alignment vertical="center"/>
      <protection locked="0"/>
    </xf>
    <xf numFmtId="0" fontId="3" fillId="0" borderId="0" xfId="60" applyNumberFormat="1" applyFont="1" applyProtection="1">
      <alignment/>
      <protection/>
    </xf>
    <xf numFmtId="0" fontId="0" fillId="0" borderId="0" xfId="0" applyNumberFormat="1" applyAlignment="1">
      <alignment vertical="center" shrinkToFit="1"/>
    </xf>
    <xf numFmtId="0" fontId="0" fillId="0" borderId="0" xfId="60" applyNumberFormat="1" applyAlignment="1" applyProtection="1">
      <alignment horizontal="center"/>
      <protection/>
    </xf>
    <xf numFmtId="0" fontId="0" fillId="0" borderId="10" xfId="60" applyNumberFormat="1" applyFont="1" applyBorder="1" applyAlignment="1" applyProtection="1">
      <alignment horizontal="center" shrinkToFit="1"/>
      <protection/>
    </xf>
    <xf numFmtId="178" fontId="0" fillId="34" borderId="10" xfId="0" applyNumberFormat="1" applyFill="1" applyBorder="1" applyAlignment="1" applyProtection="1">
      <alignment vertical="center" shrinkToFit="1"/>
      <protection locked="0"/>
    </xf>
    <xf numFmtId="0" fontId="47" fillId="0" borderId="0" xfId="60" applyNumberFormat="1" applyFont="1" applyProtection="1">
      <alignment/>
      <protection/>
    </xf>
    <xf numFmtId="202" fontId="0" fillId="33" borderId="10" xfId="60" applyNumberFormat="1" applyFill="1" applyBorder="1" applyAlignment="1" applyProtection="1" quotePrefix="1">
      <alignment horizontal="right" shrinkToFit="1"/>
      <protection locked="0"/>
    </xf>
    <xf numFmtId="0" fontId="0" fillId="0" borderId="0" xfId="60" applyNumberFormat="1" applyFont="1" applyAlignment="1" applyProtection="1">
      <alignment horizontal="center"/>
      <protection/>
    </xf>
    <xf numFmtId="0" fontId="0" fillId="0" borderId="0" xfId="60" applyNumberFormat="1" applyFont="1" applyAlignment="1" applyProtection="1">
      <alignment shrinkToFit="1"/>
      <protection/>
    </xf>
    <xf numFmtId="183" fontId="0" fillId="0" borderId="0" xfId="60" applyNumberFormat="1" applyAlignment="1" applyProtection="1" quotePrefix="1">
      <alignment horizontal="right" shrinkToFit="1"/>
      <protection/>
    </xf>
    <xf numFmtId="0" fontId="0" fillId="0" borderId="0" xfId="60" applyNumberFormat="1" applyFont="1" applyAlignment="1" applyProtection="1">
      <alignment shrinkToFit="1"/>
      <protection/>
    </xf>
    <xf numFmtId="181" fontId="0" fillId="0" borderId="0" xfId="60" applyNumberFormat="1" applyAlignment="1" applyProtection="1" quotePrefix="1">
      <alignment shrinkToFit="1"/>
      <protection/>
    </xf>
    <xf numFmtId="182" fontId="8" fillId="0" borderId="0" xfId="60" applyNumberFormat="1" applyFont="1" applyAlignment="1" applyProtection="1">
      <alignment shrinkToFit="1"/>
      <protection/>
    </xf>
    <xf numFmtId="178" fontId="0" fillId="34" borderId="10" xfId="0" applyNumberFormat="1" applyFill="1" applyBorder="1" applyAlignment="1" applyProtection="1">
      <alignment horizontal="center" vertical="center" shrinkToFi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78" fontId="48" fillId="34" borderId="11" xfId="0" applyNumberFormat="1" applyFont="1" applyFill="1" applyBorder="1" applyAlignment="1" applyProtection="1">
      <alignment horizontal="center" vertical="center"/>
      <protection locked="0"/>
    </xf>
    <xf numFmtId="178" fontId="48" fillId="34" borderId="1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49" fillId="0" borderId="0" xfId="0" applyNumberFormat="1" applyFont="1" applyAlignment="1" applyProtection="1">
      <alignment vertical="center" shrinkToFit="1"/>
      <protection/>
    </xf>
    <xf numFmtId="0" fontId="0" fillId="0" borderId="0" xfId="0" applyNumberFormat="1" applyAlignment="1" applyProtection="1">
      <alignment vertical="center"/>
      <protection/>
    </xf>
    <xf numFmtId="0" fontId="5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0" fillId="33" borderId="11" xfId="0" applyNumberFormat="1" applyFill="1" applyBorder="1" applyAlignment="1" applyProtection="1">
      <alignment horizontal="right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vertical="center" shrinkToFit="1"/>
      <protection/>
    </xf>
    <xf numFmtId="178" fontId="0" fillId="0" borderId="0" xfId="0" applyNumberFormat="1" applyAlignment="1" applyProtection="1">
      <alignment horizontal="right" vertical="center"/>
      <protection/>
    </xf>
    <xf numFmtId="178" fontId="0" fillId="0" borderId="0" xfId="0" applyNumberFormat="1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vertical="center" shrinkToFit="1"/>
      <protection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7" xfId="0" applyNumberFormat="1" applyBorder="1" applyAlignment="1" applyProtection="1">
      <alignment vertical="center" shrinkToFit="1"/>
      <protection/>
    </xf>
    <xf numFmtId="0" fontId="0" fillId="0" borderId="0" xfId="0" applyNumberFormat="1" applyBorder="1" applyAlignment="1" applyProtection="1">
      <alignment horizontal="right" vertical="center" shrinkToFit="1"/>
      <protection/>
    </xf>
    <xf numFmtId="178" fontId="0" fillId="0" borderId="0" xfId="0" applyNumberFormat="1" applyFill="1" applyBorder="1" applyAlignment="1" applyProtection="1">
      <alignment vertical="center" shrinkToFit="1"/>
      <protection/>
    </xf>
    <xf numFmtId="178" fontId="0" fillId="0" borderId="0" xfId="0" applyNumberFormat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 shrinkToFit="1"/>
      <protection/>
    </xf>
    <xf numFmtId="0" fontId="0" fillId="0" borderId="0" xfId="0" applyNumberFormat="1" applyBorder="1" applyAlignment="1" applyProtection="1">
      <alignment vertical="center" shrinkToFit="1"/>
      <protection/>
    </xf>
    <xf numFmtId="178" fontId="0" fillId="0" borderId="10" xfId="0" applyNumberFormat="1" applyFill="1" applyBorder="1" applyAlignment="1" applyProtection="1">
      <alignment vertical="center" shrinkToFit="1"/>
      <protection/>
    </xf>
    <xf numFmtId="178" fontId="0" fillId="0" borderId="12" xfId="0" applyNumberFormat="1" applyFill="1" applyBorder="1" applyAlignment="1" applyProtection="1">
      <alignment vertical="center" shrinkToFit="1"/>
      <protection/>
    </xf>
    <xf numFmtId="178" fontId="0" fillId="0" borderId="16" xfId="0" applyNumberFormat="1" applyFill="1" applyBorder="1" applyAlignment="1" applyProtection="1">
      <alignment vertical="center" shrinkToFit="1"/>
      <protection/>
    </xf>
    <xf numFmtId="178" fontId="0" fillId="0" borderId="18" xfId="0" applyNumberForma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NumberFormat="1" applyAlignment="1" applyProtection="1">
      <alignment horizontal="right" vertical="center" shrinkToFit="1"/>
      <protection/>
    </xf>
    <xf numFmtId="178" fontId="0" fillId="0" borderId="0" xfId="0" applyNumberFormat="1" applyFont="1" applyFill="1" applyBorder="1" applyAlignment="1" applyProtection="1">
      <alignment vertical="center" shrinkToFit="1"/>
      <protection/>
    </xf>
    <xf numFmtId="178" fontId="49" fillId="0" borderId="0" xfId="0" applyNumberFormat="1" applyFont="1" applyAlignment="1" applyProtection="1">
      <alignment horizontal="right" vertical="center" shrinkToFit="1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 shrinkToFit="1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Border="1" applyAlignment="1" applyProtection="1">
      <alignment horizontal="left" vertical="center" shrinkToFit="1"/>
      <protection/>
    </xf>
    <xf numFmtId="178" fontId="6" fillId="0" borderId="0" xfId="0" applyNumberFormat="1" applyFont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 shrinkToFit="1"/>
      <protection/>
    </xf>
    <xf numFmtId="0" fontId="0" fillId="0" borderId="0" xfId="0" applyNumberFormat="1" applyFill="1" applyAlignment="1" applyProtection="1">
      <alignment vertical="center"/>
      <protection/>
    </xf>
    <xf numFmtId="0" fontId="49" fillId="0" borderId="0" xfId="0" applyNumberFormat="1" applyFont="1" applyFill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NumberFormat="1" applyBorder="1" applyAlignment="1" applyProtection="1">
      <alignment horizontal="center" vertical="center" shrinkToFit="1"/>
      <protection/>
    </xf>
    <xf numFmtId="0" fontId="0" fillId="0" borderId="10" xfId="0" applyNumberFormat="1" applyBorder="1" applyAlignment="1" applyProtection="1">
      <alignment horizontal="right" vertical="center" shrinkToFit="1"/>
      <protection/>
    </xf>
    <xf numFmtId="194" fontId="0" fillId="0" borderId="10" xfId="0" applyNumberFormat="1" applyFill="1" applyBorder="1" applyAlignment="1" applyProtection="1">
      <alignment horizontal="right" vertical="center" shrinkToFit="1"/>
      <protection/>
    </xf>
    <xf numFmtId="194" fontId="0" fillId="0" borderId="10" xfId="0" applyNumberFormat="1" applyBorder="1" applyAlignment="1" applyProtection="1">
      <alignment vertical="center" shrinkToFit="1"/>
      <protection/>
    </xf>
    <xf numFmtId="0" fontId="0" fillId="0" borderId="0" xfId="0" applyNumberFormat="1" applyFill="1" applyBorder="1" applyAlignment="1" applyProtection="1" quotePrefix="1">
      <alignment horizontal="left" vertical="center"/>
      <protection/>
    </xf>
    <xf numFmtId="0" fontId="7" fillId="0" borderId="0" xfId="0" applyNumberFormat="1" applyFont="1" applyAlignment="1" applyProtection="1">
      <alignment horizontal="right" vertical="center" shrinkToFit="1"/>
      <protection/>
    </xf>
    <xf numFmtId="188" fontId="7" fillId="0" borderId="0" xfId="0" applyNumberFormat="1" applyFont="1" applyAlignment="1" applyProtection="1">
      <alignment horizontal="right" vertical="center" shrinkToFit="1"/>
      <protection/>
    </xf>
    <xf numFmtId="188" fontId="7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Alignment="1" applyProtection="1">
      <alignment horizontal="left" vertical="center"/>
      <protection/>
    </xf>
    <xf numFmtId="183" fontId="0" fillId="0" borderId="0" xfId="0" applyNumberFormat="1" applyAlignment="1" applyProtection="1">
      <alignment horizontal="right" vertical="center" shrinkToFit="1"/>
      <protection/>
    </xf>
    <xf numFmtId="183" fontId="0" fillId="0" borderId="0" xfId="0" applyNumberFormat="1" applyAlignment="1" applyProtection="1">
      <alignment vertical="center" shrinkToFit="1"/>
      <protection/>
    </xf>
    <xf numFmtId="190" fontId="0" fillId="0" borderId="10" xfId="0" applyNumberFormat="1" applyBorder="1" applyAlignment="1" applyProtection="1">
      <alignment horizontal="right" vertical="center" shrinkToFit="1"/>
      <protection/>
    </xf>
    <xf numFmtId="190" fontId="0" fillId="0" borderId="10" xfId="0" applyNumberFormat="1" applyFill="1" applyBorder="1" applyAlignment="1" applyProtection="1">
      <alignment horizontal="right" vertical="center" shrinkToFit="1"/>
      <protection/>
    </xf>
    <xf numFmtId="190" fontId="0" fillId="0" borderId="10" xfId="0" applyNumberFormat="1" applyBorder="1" applyAlignment="1" applyProtection="1">
      <alignment vertical="center" shrinkToFit="1"/>
      <protection/>
    </xf>
    <xf numFmtId="181" fontId="0" fillId="0" borderId="0" xfId="0" applyNumberFormat="1" applyAlignment="1" applyProtection="1">
      <alignment horizontal="right" vertical="center" shrinkToFit="1"/>
      <protection/>
    </xf>
    <xf numFmtId="181" fontId="0" fillId="0" borderId="0" xfId="0" applyNumberFormat="1" applyAlignment="1" applyProtection="1">
      <alignment vertical="center" shrinkToFit="1"/>
      <protection/>
    </xf>
    <xf numFmtId="0" fontId="0" fillId="0" borderId="10" xfId="0" applyNumberFormat="1" applyFont="1" applyBorder="1" applyAlignment="1" applyProtection="1">
      <alignment horizontal="center" vertical="center" shrinkToFit="1"/>
      <protection/>
    </xf>
    <xf numFmtId="182" fontId="8" fillId="0" borderId="0" xfId="0" applyNumberFormat="1" applyFont="1" applyAlignment="1" applyProtection="1">
      <alignment vertical="center" shrinkToFit="1"/>
      <protection/>
    </xf>
    <xf numFmtId="0" fontId="6" fillId="0" borderId="0" xfId="0" applyNumberFormat="1" applyFont="1" applyAlignment="1" applyProtection="1">
      <alignment vertical="center"/>
      <protection/>
    </xf>
    <xf numFmtId="193" fontId="51" fillId="0" borderId="0" xfId="0" applyNumberFormat="1" applyFont="1" applyAlignment="1" applyProtection="1">
      <alignment vertical="center"/>
      <protection/>
    </xf>
    <xf numFmtId="193" fontId="0" fillId="0" borderId="0" xfId="0" applyNumberFormat="1" applyAlignment="1" applyProtection="1">
      <alignment vertical="center"/>
      <protection/>
    </xf>
    <xf numFmtId="193" fontId="52" fillId="0" borderId="0" xfId="60" applyNumberFormat="1" applyFont="1" applyAlignment="1" applyProtection="1">
      <alignment shrinkToFit="1"/>
      <protection/>
    </xf>
    <xf numFmtId="193" fontId="52" fillId="0" borderId="0" xfId="0" applyNumberFormat="1" applyFont="1" applyAlignment="1" applyProtection="1">
      <alignment horizontal="right" vertical="center" shrinkToFit="1"/>
      <protection/>
    </xf>
    <xf numFmtId="193" fontId="52" fillId="0" borderId="0" xfId="60" applyNumberFormat="1" applyFont="1" applyFill="1" applyAlignment="1" applyProtection="1">
      <alignment shrinkToFit="1"/>
      <protection/>
    </xf>
    <xf numFmtId="193" fontId="52" fillId="0" borderId="0" xfId="0" applyNumberFormat="1" applyFont="1" applyAlignment="1" applyProtection="1">
      <alignment vertical="center" shrinkToFit="1"/>
      <protection/>
    </xf>
    <xf numFmtId="193" fontId="52" fillId="0" borderId="0" xfId="60" applyNumberFormat="1" applyFont="1" applyBorder="1" applyAlignment="1" applyProtection="1">
      <alignment horizontal="center" shrinkToFit="1"/>
      <protection/>
    </xf>
    <xf numFmtId="193" fontId="52" fillId="0" borderId="0" xfId="0" applyNumberFormat="1" applyFont="1" applyBorder="1" applyAlignment="1" applyProtection="1">
      <alignment horizontal="center" vertical="center" shrinkToFit="1"/>
      <protection/>
    </xf>
    <xf numFmtId="193" fontId="0" fillId="0" borderId="0" xfId="0" applyNumberFormat="1" applyAlignment="1" applyProtection="1">
      <alignment horizontal="right" vertical="center"/>
      <protection/>
    </xf>
    <xf numFmtId="193" fontId="52" fillId="0" borderId="0" xfId="0" applyNumberFormat="1" applyFont="1" applyAlignment="1" applyProtection="1">
      <alignment vertical="center"/>
      <protection/>
    </xf>
    <xf numFmtId="193" fontId="51" fillId="0" borderId="0" xfId="0" applyNumberFormat="1" applyFont="1" applyBorder="1" applyAlignment="1" applyProtection="1">
      <alignment horizontal="center" vertical="center" shrinkToFit="1"/>
      <protection/>
    </xf>
    <xf numFmtId="193" fontId="52" fillId="0" borderId="0" xfId="0" applyNumberFormat="1" applyFont="1" applyBorder="1" applyAlignment="1" applyProtection="1">
      <alignment vertical="center"/>
      <protection/>
    </xf>
    <xf numFmtId="193" fontId="51" fillId="0" borderId="0" xfId="0" applyNumberFormat="1" applyFont="1" applyBorder="1" applyAlignment="1" applyProtection="1">
      <alignment vertical="center" shrinkToFit="1"/>
      <protection/>
    </xf>
    <xf numFmtId="193" fontId="51" fillId="0" borderId="0" xfId="0" applyNumberFormat="1" applyFont="1" applyBorder="1" applyAlignment="1" applyProtection="1" quotePrefix="1">
      <alignment horizontal="center" vertical="center" shrinkToFit="1"/>
      <protection/>
    </xf>
    <xf numFmtId="193" fontId="51" fillId="0" borderId="0" xfId="0" applyNumberFormat="1" applyFont="1" applyBorder="1" applyAlignment="1" applyProtection="1">
      <alignment horizontal="right" vertical="center" shrinkToFit="1"/>
      <protection/>
    </xf>
    <xf numFmtId="193" fontId="51" fillId="0" borderId="0" xfId="0" applyNumberFormat="1" applyFont="1" applyFill="1" applyBorder="1" applyAlignment="1" applyProtection="1">
      <alignment horizontal="right" vertical="center" shrinkToFit="1"/>
      <protection/>
    </xf>
    <xf numFmtId="193" fontId="2" fillId="0" borderId="0" xfId="0" applyNumberFormat="1" applyFont="1" applyAlignment="1" applyProtection="1">
      <alignment horizontal="center" vertical="center" shrinkToFit="1"/>
      <protection/>
    </xf>
    <xf numFmtId="193" fontId="2" fillId="0" borderId="0" xfId="0" applyNumberFormat="1" applyFont="1" applyAlignment="1" applyProtection="1">
      <alignment vertical="center"/>
      <protection/>
    </xf>
    <xf numFmtId="178" fontId="48" fillId="34" borderId="11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0" xfId="0" applyNumberFormat="1" applyFill="1" applyBorder="1" applyAlignment="1" applyProtection="1">
      <alignment horizontal="right" vertical="center"/>
      <protection locked="0"/>
    </xf>
    <xf numFmtId="14" fontId="0" fillId="0" borderId="10" xfId="0" applyNumberFormat="1" applyBorder="1" applyAlignment="1" applyProtection="1" quotePrefix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税金・贈与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56</xdr:row>
      <xdr:rowOff>19050</xdr:rowOff>
    </xdr:from>
    <xdr:to>
      <xdr:col>2</xdr:col>
      <xdr:colOff>428625</xdr:colOff>
      <xdr:row>58</xdr:row>
      <xdr:rowOff>123825</xdr:rowOff>
    </xdr:to>
    <xdr:pic>
      <xdr:nvPicPr>
        <xdr:cNvPr id="1" name="Picture 10" descr="C:\Users\石鍋信孝\AppData\Local\Microsoft\Windows\Temporary Internet Files\Content.IE5\YVZ7VXJ3\MC90034374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84885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43">
      <selection activeCell="F7" sqref="F7"/>
    </sheetView>
  </sheetViews>
  <sheetFormatPr defaultColWidth="9.00390625" defaultRowHeight="13.5"/>
  <cols>
    <col min="1" max="1" width="2.125" style="24" customWidth="1"/>
    <col min="2" max="2" width="5.125" style="24" customWidth="1"/>
    <col min="3" max="3" width="17.00390625" style="24" customWidth="1"/>
    <col min="4" max="6" width="9.00390625" style="24" customWidth="1"/>
    <col min="7" max="7" width="8.25390625" style="24" customWidth="1"/>
    <col min="8" max="8" width="13.50390625" style="24" customWidth="1"/>
    <col min="9" max="10" width="5.50390625" style="24" customWidth="1"/>
    <col min="11" max="11" width="5.875" style="24" customWidth="1"/>
    <col min="12" max="12" width="5.50390625" style="24" customWidth="1"/>
    <col min="13" max="13" width="1.4921875" style="24" customWidth="1"/>
    <col min="14" max="16384" width="8.875" style="24" customWidth="1"/>
  </cols>
  <sheetData>
    <row r="1" spans="10:12" ht="15" customHeight="1">
      <c r="J1" s="25" t="s">
        <v>28</v>
      </c>
      <c r="K1" s="25" t="s">
        <v>22</v>
      </c>
      <c r="L1" s="25" t="s">
        <v>36</v>
      </c>
    </row>
    <row r="2" spans="1:13" ht="26.25" customHeight="1">
      <c r="A2" s="26"/>
      <c r="B2" s="27" t="s">
        <v>70</v>
      </c>
      <c r="C2" s="26"/>
      <c r="D2" s="26"/>
      <c r="F2" s="26"/>
      <c r="G2" s="26"/>
      <c r="I2" s="28" t="s">
        <v>54</v>
      </c>
      <c r="J2" s="21" t="s">
        <v>64</v>
      </c>
      <c r="K2" s="21" t="s">
        <v>58</v>
      </c>
      <c r="L2" s="21" t="s">
        <v>58</v>
      </c>
      <c r="M2" s="26"/>
    </row>
    <row r="3" spans="1:13" ht="4.5" customHeight="1" thickBot="1">
      <c r="A3" s="26"/>
      <c r="B3" s="26"/>
      <c r="C3" s="26"/>
      <c r="D3" s="26"/>
      <c r="E3" s="26"/>
      <c r="F3" s="29"/>
      <c r="G3" s="30"/>
      <c r="H3" s="29"/>
      <c r="I3" s="30"/>
      <c r="J3" s="26"/>
      <c r="K3" s="26"/>
      <c r="L3" s="26"/>
      <c r="M3" s="26"/>
    </row>
    <row r="4" spans="1:13" ht="19.5" customHeight="1" thickBot="1">
      <c r="A4" s="26"/>
      <c r="D4" s="31" t="s">
        <v>50</v>
      </c>
      <c r="E4" s="32" t="s">
        <v>24</v>
      </c>
      <c r="F4" s="29" t="s">
        <v>27</v>
      </c>
      <c r="G4" s="107" t="s">
        <v>68</v>
      </c>
      <c r="H4" s="29" t="s">
        <v>10</v>
      </c>
      <c r="I4" s="33" t="s">
        <v>49</v>
      </c>
      <c r="J4" s="26"/>
      <c r="K4" s="26"/>
      <c r="L4" s="26"/>
      <c r="M4" s="26"/>
    </row>
    <row r="5" spans="1:12" ht="14.25" customHeight="1">
      <c r="A5" s="26"/>
      <c r="C5" s="26" t="s">
        <v>57</v>
      </c>
      <c r="D5" s="25" t="s">
        <v>28</v>
      </c>
      <c r="E5" s="25" t="s">
        <v>22</v>
      </c>
      <c r="F5" s="25" t="s">
        <v>36</v>
      </c>
      <c r="G5" s="34" t="s">
        <v>14</v>
      </c>
      <c r="H5" s="29"/>
      <c r="I5" s="30"/>
      <c r="J5" s="26"/>
      <c r="K5" s="26"/>
      <c r="L5" s="26"/>
    </row>
    <row r="6" spans="2:12" ht="14.25" customHeight="1">
      <c r="B6" s="35" t="s">
        <v>34</v>
      </c>
      <c r="C6" s="36" t="s">
        <v>13</v>
      </c>
      <c r="D6" s="2">
        <v>0</v>
      </c>
      <c r="E6" s="2">
        <v>0</v>
      </c>
      <c r="F6" s="2">
        <v>0</v>
      </c>
      <c r="H6" s="29"/>
      <c r="J6" s="37"/>
      <c r="K6" s="38"/>
      <c r="L6" s="29"/>
    </row>
    <row r="7" spans="2:12" ht="14.25" customHeight="1">
      <c r="B7" s="39"/>
      <c r="C7" s="40" t="s">
        <v>32</v>
      </c>
      <c r="D7" s="2">
        <v>0</v>
      </c>
      <c r="E7" s="2">
        <v>0</v>
      </c>
      <c r="F7" s="2">
        <v>0</v>
      </c>
      <c r="H7" s="29"/>
      <c r="L7" s="29"/>
    </row>
    <row r="8" spans="2:12" ht="14.25" customHeight="1">
      <c r="B8" s="41"/>
      <c r="C8" s="42" t="s">
        <v>33</v>
      </c>
      <c r="D8" s="2">
        <v>0</v>
      </c>
      <c r="E8" s="2">
        <v>0</v>
      </c>
      <c r="F8" s="2">
        <v>0</v>
      </c>
      <c r="H8" s="29"/>
      <c r="L8" s="29"/>
    </row>
    <row r="9" spans="2:13" ht="14.25" customHeight="1" thickBot="1">
      <c r="B9" s="30"/>
      <c r="C9" s="43" t="s">
        <v>35</v>
      </c>
      <c r="D9" s="44">
        <f>SUM(D6:D8)</f>
        <v>0</v>
      </c>
      <c r="E9" s="44">
        <f>SUM(E6:E8)</f>
        <v>0</v>
      </c>
      <c r="F9" s="44">
        <f>SUM(F6:F8)</f>
        <v>0</v>
      </c>
      <c r="G9" s="45"/>
      <c r="H9" s="87" t="s">
        <v>53</v>
      </c>
      <c r="I9" s="88"/>
      <c r="J9" s="95"/>
      <c r="K9" s="38"/>
      <c r="L9" s="29"/>
      <c r="M9" s="30"/>
    </row>
    <row r="10" spans="2:13" ht="16.5" customHeight="1" thickBot="1">
      <c r="B10" s="5" t="s">
        <v>55</v>
      </c>
      <c r="C10" s="26"/>
      <c r="D10" s="44"/>
      <c r="E10" s="106" t="s">
        <v>65</v>
      </c>
      <c r="F10" s="22">
        <v>0</v>
      </c>
      <c r="G10" s="45" t="s">
        <v>56</v>
      </c>
      <c r="H10" s="96" t="s">
        <v>15</v>
      </c>
      <c r="I10" s="96"/>
      <c r="J10" s="96"/>
      <c r="K10" s="38"/>
      <c r="L10" s="29"/>
      <c r="M10" s="30"/>
    </row>
    <row r="11" spans="3:13" ht="14.25" customHeight="1">
      <c r="C11" s="46" t="s">
        <v>60</v>
      </c>
      <c r="D11" s="11">
        <v>0</v>
      </c>
      <c r="E11" s="11">
        <v>0</v>
      </c>
      <c r="F11" s="11">
        <v>0</v>
      </c>
      <c r="G11" s="45"/>
      <c r="H11" s="97" t="s">
        <v>23</v>
      </c>
      <c r="I11" s="97" t="s">
        <v>11</v>
      </c>
      <c r="J11" s="97" t="s">
        <v>12</v>
      </c>
      <c r="L11" s="29"/>
      <c r="M11" s="30"/>
    </row>
    <row r="12" spans="2:13" ht="14.25" customHeight="1">
      <c r="B12" s="30"/>
      <c r="C12" s="46" t="s">
        <v>37</v>
      </c>
      <c r="D12" s="11">
        <v>0</v>
      </c>
      <c r="E12" s="11">
        <v>0</v>
      </c>
      <c r="F12" s="11">
        <v>0</v>
      </c>
      <c r="G12" s="45"/>
      <c r="H12" s="98">
        <v>0</v>
      </c>
      <c r="I12" s="99">
        <v>0.1</v>
      </c>
      <c r="J12" s="100">
        <v>0</v>
      </c>
      <c r="L12" s="29"/>
      <c r="M12" s="30"/>
    </row>
    <row r="13" spans="2:13" ht="14.25" customHeight="1">
      <c r="B13" s="30"/>
      <c r="C13" s="47" t="s">
        <v>38</v>
      </c>
      <c r="D13" s="11">
        <v>0</v>
      </c>
      <c r="E13" s="11">
        <v>0</v>
      </c>
      <c r="F13" s="11">
        <v>0</v>
      </c>
      <c r="G13" s="45"/>
      <c r="H13" s="99">
        <v>1000.00001</v>
      </c>
      <c r="I13" s="99">
        <v>0.15</v>
      </c>
      <c r="J13" s="101">
        <v>50</v>
      </c>
      <c r="L13" s="29"/>
      <c r="M13" s="30"/>
    </row>
    <row r="14" spans="2:13" ht="14.25" customHeight="1" thickBot="1">
      <c r="B14" s="30"/>
      <c r="C14" s="47" t="s">
        <v>39</v>
      </c>
      <c r="D14" s="48">
        <f>(D12-D13)*12*D11</f>
        <v>0</v>
      </c>
      <c r="E14" s="48">
        <f>(E12-E13)*12*E11</f>
        <v>0</v>
      </c>
      <c r="F14" s="49">
        <f>(F12-F13)*12*F11</f>
        <v>0</v>
      </c>
      <c r="G14" s="45"/>
      <c r="H14" s="99">
        <v>3000.00001</v>
      </c>
      <c r="I14" s="99">
        <v>0.2</v>
      </c>
      <c r="J14" s="101">
        <v>200</v>
      </c>
      <c r="L14" s="29"/>
      <c r="M14" s="30"/>
    </row>
    <row r="15" spans="3:13" ht="14.25" customHeight="1" thickBot="1">
      <c r="C15" s="26" t="s">
        <v>41</v>
      </c>
      <c r="D15" s="26"/>
      <c r="E15" s="8" t="s">
        <v>67</v>
      </c>
      <c r="F15" s="105">
        <v>0</v>
      </c>
      <c r="G15" s="45" t="s">
        <v>56</v>
      </c>
      <c r="H15" s="99">
        <v>5000.00001</v>
      </c>
      <c r="I15" s="99">
        <v>0.3</v>
      </c>
      <c r="J15" s="101">
        <v>700</v>
      </c>
      <c r="L15" s="29"/>
      <c r="M15" s="30"/>
    </row>
    <row r="16" spans="2:13" ht="14.25" customHeight="1">
      <c r="B16" s="35" t="s">
        <v>34</v>
      </c>
      <c r="C16" s="36" t="s">
        <v>13</v>
      </c>
      <c r="D16" s="48">
        <f>D6+D14</f>
        <v>0</v>
      </c>
      <c r="E16" s="48">
        <f>E6+E14</f>
        <v>0</v>
      </c>
      <c r="F16" s="50">
        <f>F6+F14</f>
        <v>0</v>
      </c>
      <c r="G16" s="45"/>
      <c r="H16" s="99">
        <v>10000.0001</v>
      </c>
      <c r="I16" s="99">
        <v>0.4</v>
      </c>
      <c r="J16" s="101">
        <v>1700</v>
      </c>
      <c r="L16" s="29"/>
      <c r="M16" s="30"/>
    </row>
    <row r="17" spans="2:13" ht="14.25" customHeight="1">
      <c r="B17" s="39"/>
      <c r="C17" s="40" t="s">
        <v>32</v>
      </c>
      <c r="D17" s="51">
        <f aca="true" t="shared" si="0" ref="D17:F18">D7</f>
        <v>0</v>
      </c>
      <c r="E17" s="51">
        <f t="shared" si="0"/>
        <v>0</v>
      </c>
      <c r="F17" s="51">
        <f t="shared" si="0"/>
        <v>0</v>
      </c>
      <c r="G17" s="45"/>
      <c r="H17" s="99">
        <v>20000.0001</v>
      </c>
      <c r="I17" s="99">
        <v>0.45</v>
      </c>
      <c r="J17" s="101">
        <v>2700</v>
      </c>
      <c r="L17" s="29"/>
      <c r="M17" s="30"/>
    </row>
    <row r="18" spans="2:13" ht="14.25" customHeight="1">
      <c r="B18" s="41"/>
      <c r="C18" s="42" t="s">
        <v>33</v>
      </c>
      <c r="D18" s="51">
        <f t="shared" si="0"/>
        <v>0</v>
      </c>
      <c r="E18" s="51">
        <f t="shared" si="0"/>
        <v>0</v>
      </c>
      <c r="F18" s="51">
        <f t="shared" si="0"/>
        <v>0</v>
      </c>
      <c r="G18" s="45"/>
      <c r="H18" s="99">
        <v>30000.00001</v>
      </c>
      <c r="I18" s="99">
        <v>0.5</v>
      </c>
      <c r="J18" s="101">
        <v>4200</v>
      </c>
      <c r="L18" s="29"/>
      <c r="M18" s="30"/>
    </row>
    <row r="19" spans="2:13" ht="14.25" customHeight="1">
      <c r="B19" s="30"/>
      <c r="C19" s="43" t="s">
        <v>35</v>
      </c>
      <c r="D19" s="44">
        <f>D16+D17+D18</f>
        <v>0</v>
      </c>
      <c r="E19" s="44">
        <f>E16+E17+E18</f>
        <v>0</v>
      </c>
      <c r="F19" s="44">
        <f>F16+F17+F18</f>
        <v>0</v>
      </c>
      <c r="G19" s="45"/>
      <c r="H19" s="99">
        <v>60000.00001</v>
      </c>
      <c r="I19" s="99">
        <v>0.55</v>
      </c>
      <c r="J19" s="102">
        <v>7200</v>
      </c>
      <c r="L19" s="29"/>
      <c r="M19" s="30"/>
    </row>
    <row r="20" spans="2:13" ht="6" customHeight="1">
      <c r="B20" s="30"/>
      <c r="C20" s="47"/>
      <c r="D20" s="44"/>
      <c r="E20" s="44"/>
      <c r="F20" s="45"/>
      <c r="G20" s="45"/>
      <c r="H20" s="45"/>
      <c r="I20" s="45"/>
      <c r="J20" s="37"/>
      <c r="K20" s="38"/>
      <c r="L20" s="29"/>
      <c r="M20" s="30"/>
    </row>
    <row r="21" spans="2:13" ht="14.25" customHeight="1">
      <c r="B21" s="5" t="s">
        <v>30</v>
      </c>
      <c r="C21" s="47"/>
      <c r="D21" s="20" t="s">
        <v>58</v>
      </c>
      <c r="E21" s="20" t="s">
        <v>58</v>
      </c>
      <c r="F21" s="20" t="s">
        <v>58</v>
      </c>
      <c r="G21" s="52" t="s">
        <v>61</v>
      </c>
      <c r="K21" s="53"/>
      <c r="L21" s="54"/>
      <c r="M21" s="30"/>
    </row>
    <row r="22" spans="2:13" ht="14.25" customHeight="1">
      <c r="B22" s="30"/>
      <c r="C22" s="46" t="s">
        <v>59</v>
      </c>
      <c r="D22" s="11">
        <v>0</v>
      </c>
      <c r="E22" s="11">
        <v>0</v>
      </c>
      <c r="F22" s="11">
        <v>0</v>
      </c>
      <c r="G22" s="45"/>
      <c r="H22" s="87" t="s">
        <v>53</v>
      </c>
      <c r="I22" s="88"/>
      <c r="J22" s="88"/>
      <c r="K22" s="88"/>
      <c r="L22" s="88"/>
      <c r="M22" s="30"/>
    </row>
    <row r="23" spans="2:13" ht="14.25" customHeight="1">
      <c r="B23" s="30"/>
      <c r="C23" s="46" t="s">
        <v>40</v>
      </c>
      <c r="D23" s="11">
        <v>0</v>
      </c>
      <c r="E23" s="11">
        <v>0</v>
      </c>
      <c r="F23" s="11">
        <v>0</v>
      </c>
      <c r="G23" s="45"/>
      <c r="H23" s="89" t="s">
        <v>5</v>
      </c>
      <c r="I23" s="93" t="s">
        <v>1</v>
      </c>
      <c r="J23" s="93" t="s">
        <v>20</v>
      </c>
      <c r="K23" s="94" t="s">
        <v>21</v>
      </c>
      <c r="L23" s="94" t="s">
        <v>7</v>
      </c>
      <c r="M23" s="30"/>
    </row>
    <row r="24" spans="2:13" ht="14.25" customHeight="1">
      <c r="B24" s="30"/>
      <c r="C24" s="46" t="s">
        <v>37</v>
      </c>
      <c r="D24" s="11">
        <v>0</v>
      </c>
      <c r="E24" s="11">
        <v>0</v>
      </c>
      <c r="F24" s="11">
        <v>0</v>
      </c>
      <c r="G24" s="45"/>
      <c r="H24" s="90" t="s">
        <v>28</v>
      </c>
      <c r="I24" s="91">
        <f>D43*E36</f>
        <v>0</v>
      </c>
      <c r="J24" s="91">
        <f>IF(D37=0,0,K24/D37)</f>
        <v>0</v>
      </c>
      <c r="K24" s="91">
        <f>D43*E37</f>
        <v>0</v>
      </c>
      <c r="L24" s="92">
        <f>I24+K24</f>
        <v>0</v>
      </c>
      <c r="M24" s="30"/>
    </row>
    <row r="25" spans="2:13" ht="14.25" customHeight="1">
      <c r="B25" s="30"/>
      <c r="C25" s="47" t="s">
        <v>38</v>
      </c>
      <c r="D25" s="11">
        <v>0</v>
      </c>
      <c r="E25" s="11">
        <v>0</v>
      </c>
      <c r="F25" s="11">
        <v>0</v>
      </c>
      <c r="G25" s="45"/>
      <c r="H25" s="90" t="s">
        <v>22</v>
      </c>
      <c r="I25" s="91">
        <f>E43*E36</f>
        <v>0</v>
      </c>
      <c r="J25" s="91">
        <f>IF(D37=0,0,K25/D37)</f>
        <v>0</v>
      </c>
      <c r="K25" s="91">
        <f>E43*E37</f>
        <v>0</v>
      </c>
      <c r="L25" s="92">
        <f>I25+K25</f>
        <v>0</v>
      </c>
      <c r="M25" s="30"/>
    </row>
    <row r="26" spans="2:13" ht="14.25" customHeight="1" thickBot="1">
      <c r="B26" s="30"/>
      <c r="C26" s="47" t="s">
        <v>39</v>
      </c>
      <c r="D26" s="48">
        <f>-D23+(D24-D25)*12*D22</f>
        <v>0</v>
      </c>
      <c r="E26" s="48">
        <f>-E23+(E24-E25)*12*E22</f>
        <v>0</v>
      </c>
      <c r="F26" s="49">
        <f>-F23+(F24-F25)*12*F22</f>
        <v>0</v>
      </c>
      <c r="G26" s="45"/>
      <c r="H26" s="90" t="s">
        <v>36</v>
      </c>
      <c r="I26" s="91">
        <f>F43*E36</f>
        <v>0</v>
      </c>
      <c r="J26" s="91">
        <f>IF(D37=0,0,K26/D37)</f>
        <v>0</v>
      </c>
      <c r="K26" s="91">
        <f>F43*E37</f>
        <v>0</v>
      </c>
      <c r="L26" s="92">
        <f>I26+K26</f>
        <v>0</v>
      </c>
      <c r="M26" s="30"/>
    </row>
    <row r="27" spans="3:13" ht="14.25" customHeight="1" thickBot="1">
      <c r="C27" s="26" t="s">
        <v>42</v>
      </c>
      <c r="D27" s="26"/>
      <c r="E27" s="4" t="s">
        <v>66</v>
      </c>
      <c r="F27" s="23">
        <v>0</v>
      </c>
      <c r="G27" s="45" t="s">
        <v>56</v>
      </c>
      <c r="H27" s="89" t="s">
        <v>6</v>
      </c>
      <c r="I27" s="93" t="s">
        <v>1</v>
      </c>
      <c r="J27" s="93" t="s">
        <v>20</v>
      </c>
      <c r="K27" s="94" t="s">
        <v>21</v>
      </c>
      <c r="L27" s="94" t="s">
        <v>7</v>
      </c>
      <c r="M27" s="30"/>
    </row>
    <row r="28" spans="2:13" ht="14.25" customHeight="1">
      <c r="B28" s="35" t="s">
        <v>34</v>
      </c>
      <c r="C28" s="36" t="s">
        <v>13</v>
      </c>
      <c r="D28" s="48">
        <f>D16+D26</f>
        <v>0</v>
      </c>
      <c r="E28" s="48">
        <f>E16+E26</f>
        <v>0</v>
      </c>
      <c r="F28" s="50">
        <f>F16+F26</f>
        <v>0</v>
      </c>
      <c r="G28" s="45"/>
      <c r="H28" s="90" t="s">
        <v>28</v>
      </c>
      <c r="I28" s="89">
        <f aca="true" t="shared" si="1" ref="I28:J30">LOOKUP(I24,$H$12:$H$19,$I$12:$I$19)*I24-LOOKUP(I24,$H$12:$H$19,$J$12:$J$19)</f>
        <v>0</v>
      </c>
      <c r="J28" s="89">
        <f t="shared" si="1"/>
        <v>0</v>
      </c>
      <c r="K28" s="92">
        <f>J28*D37</f>
        <v>0</v>
      </c>
      <c r="L28" s="92">
        <f>I28+K28</f>
        <v>0</v>
      </c>
      <c r="M28" s="30"/>
    </row>
    <row r="29" spans="2:13" ht="14.25" customHeight="1">
      <c r="B29" s="39"/>
      <c r="C29" s="40" t="s">
        <v>32</v>
      </c>
      <c r="D29" s="51">
        <f aca="true" t="shared" si="2" ref="D29:F30">D17</f>
        <v>0</v>
      </c>
      <c r="E29" s="51">
        <f t="shared" si="2"/>
        <v>0</v>
      </c>
      <c r="F29" s="51">
        <f t="shared" si="2"/>
        <v>0</v>
      </c>
      <c r="G29" s="45" t="s">
        <v>0</v>
      </c>
      <c r="H29" s="90" t="s">
        <v>22</v>
      </c>
      <c r="I29" s="89">
        <f t="shared" si="1"/>
        <v>0</v>
      </c>
      <c r="J29" s="89">
        <f t="shared" si="1"/>
        <v>0</v>
      </c>
      <c r="K29" s="92">
        <f>J29*D37</f>
        <v>0</v>
      </c>
      <c r="L29" s="92">
        <f>I29+K29</f>
        <v>0</v>
      </c>
      <c r="M29" s="30"/>
    </row>
    <row r="30" spans="2:13" ht="14.25" customHeight="1">
      <c r="B30" s="41"/>
      <c r="C30" s="42" t="s">
        <v>33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45"/>
      <c r="H30" s="90" t="s">
        <v>36</v>
      </c>
      <c r="I30" s="89">
        <f t="shared" si="1"/>
        <v>0</v>
      </c>
      <c r="J30" s="89">
        <f t="shared" si="1"/>
        <v>0</v>
      </c>
      <c r="K30" s="92">
        <f>J30*D37</f>
        <v>0</v>
      </c>
      <c r="L30" s="92">
        <f>I30+K30</f>
        <v>0</v>
      </c>
      <c r="M30" s="30"/>
    </row>
    <row r="31" spans="3:13" ht="14.25" customHeight="1">
      <c r="C31" s="43" t="s">
        <v>35</v>
      </c>
      <c r="D31" s="55">
        <f>IF(D28+D29+D30&lt;0,0,D28+D29+D30)</f>
        <v>0</v>
      </c>
      <c r="E31" s="55">
        <f>IF(E28+E29+E30&lt;0,0,E28+E29+E30)</f>
        <v>0</v>
      </c>
      <c r="F31" s="55">
        <f>IF(F28+F29+F30&lt;0,0,F28+F29+F30)</f>
        <v>0</v>
      </c>
      <c r="G31" s="45"/>
      <c r="M31" s="30"/>
    </row>
    <row r="32" spans="1:13" ht="13.5" customHeight="1">
      <c r="A32" s="26"/>
      <c r="B32" s="29"/>
      <c r="C32" s="26"/>
      <c r="D32" s="56" t="str">
        <f>IF(D31=0,"【老後破産】","")</f>
        <v>【老後破産】</v>
      </c>
      <c r="E32" s="56" t="str">
        <f>IF(E31=0,"【老後破産】","")</f>
        <v>【老後破産】</v>
      </c>
      <c r="F32" s="56" t="str">
        <f>IF(F31=0,"【老後破産】","")</f>
        <v>【老後破産】</v>
      </c>
      <c r="G32" s="38"/>
      <c r="M32" s="26"/>
    </row>
    <row r="33" spans="1:13" ht="4.5" customHeight="1">
      <c r="A33" s="26"/>
      <c r="B33" s="29"/>
      <c r="C33" s="26"/>
      <c r="D33" s="56"/>
      <c r="E33" s="56"/>
      <c r="F33" s="56"/>
      <c r="G33" s="38"/>
      <c r="H33" s="37"/>
      <c r="I33" s="38"/>
      <c r="J33" s="45"/>
      <c r="K33" s="45"/>
      <c r="L33" s="26"/>
      <c r="M33" s="26"/>
    </row>
    <row r="34" spans="1:13" ht="14.25" customHeight="1">
      <c r="A34" s="26"/>
      <c r="B34" s="5" t="s">
        <v>31</v>
      </c>
      <c r="C34" s="26"/>
      <c r="D34" s="45"/>
      <c r="E34" s="45"/>
      <c r="F34" s="45"/>
      <c r="G34" s="45"/>
      <c r="H34" s="37"/>
      <c r="I34" s="38"/>
      <c r="J34" s="45"/>
      <c r="K34" s="45"/>
      <c r="L34" s="26"/>
      <c r="M34" s="26"/>
    </row>
    <row r="35" spans="1:12" ht="15.75">
      <c r="A35" s="26"/>
      <c r="B35" s="12" t="s">
        <v>43</v>
      </c>
      <c r="C35" s="26"/>
      <c r="D35" s="57" t="s">
        <v>16</v>
      </c>
      <c r="E35" s="58" t="s">
        <v>19</v>
      </c>
      <c r="F35" s="45"/>
      <c r="H35" s="26"/>
      <c r="I35" s="26"/>
      <c r="J35" s="26"/>
      <c r="K35" s="26"/>
      <c r="L35" s="26"/>
    </row>
    <row r="36" spans="1:12" ht="12.75">
      <c r="A36" s="26"/>
      <c r="B36" s="26"/>
      <c r="C36" s="26" t="s">
        <v>17</v>
      </c>
      <c r="D36" s="6">
        <v>1</v>
      </c>
      <c r="E36" s="59">
        <f>IF(D36=0,0,(IF(D37=0,1,0.5)))</f>
        <v>0.5</v>
      </c>
      <c r="F36" s="45"/>
      <c r="H36" s="26"/>
      <c r="I36" s="26"/>
      <c r="J36" s="26"/>
      <c r="K36" s="26"/>
      <c r="L36" s="26"/>
    </row>
    <row r="37" spans="1:12" ht="12.75">
      <c r="A37" s="26"/>
      <c r="B37" s="26"/>
      <c r="C37" s="26" t="s">
        <v>18</v>
      </c>
      <c r="D37" s="6">
        <v>2</v>
      </c>
      <c r="E37" s="59">
        <f>IF(D37=0,0,(IF(D36=0,1,0.5)))</f>
        <v>0.5</v>
      </c>
      <c r="F37" s="45"/>
      <c r="H37" s="26"/>
      <c r="I37" s="26"/>
      <c r="J37" s="26"/>
      <c r="K37" s="26"/>
      <c r="L37" s="26"/>
    </row>
    <row r="38" spans="1:13" ht="12.75">
      <c r="A38" s="26"/>
      <c r="B38" s="26"/>
      <c r="C38" s="29" t="s">
        <v>7</v>
      </c>
      <c r="D38" s="60">
        <f>D36+D37</f>
        <v>3</v>
      </c>
      <c r="E38" s="26" t="s">
        <v>0</v>
      </c>
      <c r="F38" s="26"/>
      <c r="G38" s="26"/>
      <c r="M38" s="26"/>
    </row>
    <row r="39" spans="1:7" ht="10.5" customHeight="1">
      <c r="A39" s="26"/>
      <c r="B39" s="26"/>
      <c r="C39" s="26"/>
      <c r="D39" s="61">
        <f>IF(D36=0,IF(D37=0,"＊入力ミスです。入れ直して下さい＊",""),"")</f>
      </c>
      <c r="E39" s="26"/>
      <c r="F39" s="26"/>
      <c r="G39" s="26"/>
    </row>
    <row r="40" spans="1:7" ht="15.75">
      <c r="A40" s="26"/>
      <c r="B40" s="12" t="s">
        <v>44</v>
      </c>
      <c r="C40" s="26"/>
      <c r="D40" s="26"/>
      <c r="E40" s="34" t="s">
        <v>0</v>
      </c>
      <c r="F40" s="26"/>
      <c r="G40" s="26"/>
    </row>
    <row r="41" spans="1:7" ht="15.75">
      <c r="A41" s="26"/>
      <c r="B41" s="7"/>
      <c r="C41" s="62" t="s">
        <v>35</v>
      </c>
      <c r="D41" s="48">
        <f>IF(D31&gt;0,D31-D29*0.7,0)</f>
        <v>0</v>
      </c>
      <c r="E41" s="48">
        <f>IF(E31&gt;0,E31-E29*0.7,0)</f>
        <v>0</v>
      </c>
      <c r="F41" s="48">
        <f>IF(F31&gt;0,F31-F29*0.7,0)</f>
        <v>0</v>
      </c>
      <c r="G41" s="63" t="s">
        <v>62</v>
      </c>
    </row>
    <row r="42" spans="1:7" ht="15.75">
      <c r="A42" s="26"/>
      <c r="B42" s="7"/>
      <c r="C42" s="64" t="s">
        <v>2</v>
      </c>
      <c r="D42" s="48">
        <f>3000+600*$D$38</f>
        <v>4800</v>
      </c>
      <c r="E42" s="48">
        <f>3000+600*$D$38</f>
        <v>4800</v>
      </c>
      <c r="F42" s="48">
        <f>3000+600*$D$38</f>
        <v>4800</v>
      </c>
      <c r="G42" s="63" t="s">
        <v>63</v>
      </c>
    </row>
    <row r="43" spans="1:7" ht="15.75">
      <c r="A43" s="26"/>
      <c r="B43" s="7"/>
      <c r="C43" s="64" t="s">
        <v>3</v>
      </c>
      <c r="D43" s="48">
        <f>IF((D41&lt;D42),0,D41-D42)</f>
        <v>0</v>
      </c>
      <c r="E43" s="48">
        <f>IF((E41&lt;E42),0,E41-E42)</f>
        <v>0</v>
      </c>
      <c r="F43" s="48">
        <f>IF((F41&lt;F42),0,F41-F42)</f>
        <v>0</v>
      </c>
      <c r="G43" s="26"/>
    </row>
    <row r="44" spans="1:7" s="67" customFormat="1" ht="14.25" customHeight="1">
      <c r="A44" s="65"/>
      <c r="B44" s="65"/>
      <c r="C44" s="66"/>
      <c r="D44" s="66" t="str">
        <f>IF(D43=0,"【申告不要】","")</f>
        <v>【申告不要】</v>
      </c>
      <c r="E44" s="66" t="str">
        <f>IF(E43=0,"【申告不要】","")</f>
        <v>【申告不要】</v>
      </c>
      <c r="F44" s="66" t="str">
        <f>IF(F43=0,"【申告不要】","")</f>
        <v>【申告不要】</v>
      </c>
      <c r="G44" s="65"/>
    </row>
    <row r="45" spans="1:7" ht="15.75">
      <c r="A45" s="26"/>
      <c r="B45" s="12" t="s">
        <v>45</v>
      </c>
      <c r="C45" s="26"/>
      <c r="D45" s="26" t="s">
        <v>58</v>
      </c>
      <c r="E45" s="26"/>
      <c r="F45" s="26"/>
      <c r="G45" s="26"/>
    </row>
    <row r="46" spans="1:7" ht="12.75">
      <c r="A46" s="26"/>
      <c r="B46" s="14" t="s">
        <v>4</v>
      </c>
      <c r="C46" s="15" t="s">
        <v>51</v>
      </c>
      <c r="D46" s="10" t="s">
        <v>1</v>
      </c>
      <c r="E46" s="10" t="s">
        <v>20</v>
      </c>
      <c r="F46" s="68" t="s">
        <v>21</v>
      </c>
      <c r="G46" s="68" t="s">
        <v>7</v>
      </c>
    </row>
    <row r="47" spans="1:8" ht="12.75">
      <c r="A47" s="26"/>
      <c r="B47" s="9"/>
      <c r="C47" s="54" t="s">
        <v>47</v>
      </c>
      <c r="D47" s="13">
        <v>0.5</v>
      </c>
      <c r="E47" s="69">
        <f>IF(D37=0,0,F47/D37)</f>
        <v>0.25</v>
      </c>
      <c r="F47" s="70">
        <f>1-D47</f>
        <v>0.5</v>
      </c>
      <c r="G47" s="71">
        <f aca="true" t="shared" si="3" ref="G47:G55">D47+F47</f>
        <v>1</v>
      </c>
      <c r="H47" s="72" t="s">
        <v>52</v>
      </c>
    </row>
    <row r="48" spans="1:8" ht="12.75">
      <c r="A48" s="26"/>
      <c r="B48" s="9"/>
      <c r="C48" s="73" t="s">
        <v>29</v>
      </c>
      <c r="D48" s="74">
        <f>D47*L24</f>
        <v>0</v>
      </c>
      <c r="E48" s="74">
        <f>IF(D37=0,0,F48/D37)</f>
        <v>0</v>
      </c>
      <c r="F48" s="74">
        <f>F47*L24</f>
        <v>0</v>
      </c>
      <c r="G48" s="75">
        <f>D48+F48</f>
        <v>0</v>
      </c>
      <c r="H48" s="76"/>
    </row>
    <row r="49" spans="1:8" ht="12.75">
      <c r="A49" s="26"/>
      <c r="B49" s="9"/>
      <c r="C49" s="54" t="s">
        <v>6</v>
      </c>
      <c r="D49" s="16">
        <f>L28*D47</f>
        <v>0</v>
      </c>
      <c r="E49" s="77">
        <f>IF(F47=0,0,F49/D37)</f>
        <v>0</v>
      </c>
      <c r="F49" s="77">
        <f>L28*F47</f>
        <v>0</v>
      </c>
      <c r="G49" s="78">
        <f t="shared" si="3"/>
        <v>0</v>
      </c>
      <c r="H49" s="76"/>
    </row>
    <row r="50" spans="1:8" ht="12.75">
      <c r="A50" s="26"/>
      <c r="B50" s="9"/>
      <c r="C50" s="54" t="s">
        <v>46</v>
      </c>
      <c r="D50" s="3">
        <v>0.5</v>
      </c>
      <c r="E50" s="79">
        <f>IF(D37=0,0,F50/D37)</f>
        <v>0.25</v>
      </c>
      <c r="F50" s="80">
        <f>1-D50</f>
        <v>0.5</v>
      </c>
      <c r="G50" s="81">
        <f t="shared" si="3"/>
        <v>1</v>
      </c>
      <c r="H50" s="72" t="s">
        <v>52</v>
      </c>
    </row>
    <row r="51" spans="1:8" ht="12.75">
      <c r="A51" s="26"/>
      <c r="B51" s="9"/>
      <c r="C51" s="73" t="s">
        <v>29</v>
      </c>
      <c r="D51" s="74">
        <f>L25*D50</f>
        <v>0</v>
      </c>
      <c r="E51" s="74">
        <f>IF(D37=0,0,F51/D37)</f>
        <v>0</v>
      </c>
      <c r="F51" s="74">
        <f>F50*L25</f>
        <v>0</v>
      </c>
      <c r="G51" s="74">
        <f t="shared" si="3"/>
        <v>0</v>
      </c>
      <c r="H51" s="76"/>
    </row>
    <row r="52" spans="1:8" ht="12.75">
      <c r="A52" s="26"/>
      <c r="B52" s="9"/>
      <c r="C52" s="54" t="s">
        <v>6</v>
      </c>
      <c r="D52" s="1">
        <f>L29*D50</f>
        <v>0</v>
      </c>
      <c r="E52" s="77">
        <f>IF(F50=0,0,F52/D37)</f>
        <v>0</v>
      </c>
      <c r="F52" s="78">
        <f>L29*F50</f>
        <v>0</v>
      </c>
      <c r="G52" s="78">
        <f t="shared" si="3"/>
        <v>0</v>
      </c>
      <c r="H52" s="76"/>
    </row>
    <row r="53" spans="1:8" ht="12.75">
      <c r="A53" s="26"/>
      <c r="B53" s="9"/>
      <c r="C53" s="54" t="s">
        <v>48</v>
      </c>
      <c r="D53" s="3">
        <v>0.5</v>
      </c>
      <c r="E53" s="79">
        <f>IF(D37=0,0,F53/D37)</f>
        <v>0.25</v>
      </c>
      <c r="F53" s="80">
        <f>1-D53</f>
        <v>0.5</v>
      </c>
      <c r="G53" s="81">
        <f t="shared" si="3"/>
        <v>1</v>
      </c>
      <c r="H53" s="72" t="s">
        <v>52</v>
      </c>
    </row>
    <row r="54" spans="1:12" ht="12.75">
      <c r="A54" s="26"/>
      <c r="B54" s="9"/>
      <c r="C54" s="73" t="s">
        <v>29</v>
      </c>
      <c r="D54" s="74">
        <f>L26*D53</f>
        <v>0</v>
      </c>
      <c r="E54" s="74">
        <f>IF(D37=0,0,F54/D37)</f>
        <v>0</v>
      </c>
      <c r="F54" s="74">
        <f>F53*L26</f>
        <v>0</v>
      </c>
      <c r="G54" s="74">
        <f t="shared" si="3"/>
        <v>0</v>
      </c>
      <c r="H54" s="26"/>
      <c r="I54" s="26"/>
      <c r="J54" s="26"/>
      <c r="K54" s="26"/>
      <c r="L54" s="26"/>
    </row>
    <row r="55" spans="1:13" ht="12.75">
      <c r="A55" s="26"/>
      <c r="B55" s="9"/>
      <c r="C55" s="54" t="s">
        <v>6</v>
      </c>
      <c r="D55" s="18">
        <f>L30*D53</f>
        <v>0</v>
      </c>
      <c r="E55" s="82">
        <f>IF(F53=0,0,F55/D37)</f>
        <v>0</v>
      </c>
      <c r="F55" s="83">
        <f>L30*F53</f>
        <v>0</v>
      </c>
      <c r="G55" s="83">
        <f t="shared" si="3"/>
        <v>0</v>
      </c>
      <c r="H55" s="87" t="s">
        <v>53</v>
      </c>
      <c r="I55" s="88"/>
      <c r="J55" s="26"/>
      <c r="K55" s="26"/>
      <c r="L55" s="26"/>
      <c r="M55" s="26"/>
    </row>
    <row r="56" spans="1:13" ht="12.75">
      <c r="A56" s="26"/>
      <c r="B56" s="14" t="s">
        <v>9</v>
      </c>
      <c r="C56" s="17" t="s">
        <v>8</v>
      </c>
      <c r="D56" s="10" t="s">
        <v>1</v>
      </c>
      <c r="E56" s="10" t="s">
        <v>20</v>
      </c>
      <c r="F56" s="84" t="s">
        <v>21</v>
      </c>
      <c r="G56" s="84" t="s">
        <v>7</v>
      </c>
      <c r="H56" s="103" t="s">
        <v>26</v>
      </c>
      <c r="I56" s="103" t="s">
        <v>25</v>
      </c>
      <c r="J56" s="26"/>
      <c r="K56" s="26"/>
      <c r="L56" s="26"/>
      <c r="M56" s="26"/>
    </row>
    <row r="57" spans="1:13" ht="12.75">
      <c r="A57" s="26"/>
      <c r="B57" s="9"/>
      <c r="C57" s="54" t="s">
        <v>28</v>
      </c>
      <c r="D57" s="19">
        <f>IF(D49&lt;16000,0,IF(D47=E36,0,(D49)))</f>
        <v>0</v>
      </c>
      <c r="E57" s="85">
        <f>IF(F57=0,0,F57/D37)</f>
        <v>0</v>
      </c>
      <c r="F57" s="85">
        <f>F49</f>
        <v>0</v>
      </c>
      <c r="G57" s="85">
        <f>D57+F57</f>
        <v>0</v>
      </c>
      <c r="H57" s="104">
        <f>IF(D48=0,0,D57/D48)</f>
        <v>0</v>
      </c>
      <c r="I57" s="104">
        <f>IF(E48=0,0,E57/E48)</f>
        <v>0</v>
      </c>
      <c r="J57" s="26"/>
      <c r="K57" s="26"/>
      <c r="L57" s="26"/>
      <c r="M57" s="26"/>
    </row>
    <row r="58" spans="1:13" ht="12.75">
      <c r="A58" s="26"/>
      <c r="B58" s="9"/>
      <c r="C58" s="54" t="s">
        <v>22</v>
      </c>
      <c r="D58" s="19">
        <f>IF(D52&lt;16000,0,IF(D50=E36,0,(D52)))</f>
        <v>0</v>
      </c>
      <c r="E58" s="85">
        <f>IF(F58=0,0,F58/D37)</f>
        <v>0</v>
      </c>
      <c r="F58" s="85">
        <f>F52</f>
        <v>0</v>
      </c>
      <c r="G58" s="85">
        <f>D58+F58</f>
        <v>0</v>
      </c>
      <c r="H58" s="104">
        <f>IF(D51=0,0,D58/D51)</f>
        <v>0</v>
      </c>
      <c r="I58" s="104">
        <f>IF(E51=0,0,E58/E51)</f>
        <v>0</v>
      </c>
      <c r="J58" s="26"/>
      <c r="K58" s="26"/>
      <c r="L58" s="26"/>
      <c r="M58" s="26"/>
    </row>
    <row r="59" spans="1:13" ht="12.75">
      <c r="A59" s="26"/>
      <c r="B59" s="26"/>
      <c r="C59" s="54" t="s">
        <v>36</v>
      </c>
      <c r="D59" s="19">
        <f>IF(D55&lt;16000,0,IF(D53=E3,0,(D55)))</f>
        <v>0</v>
      </c>
      <c r="E59" s="85">
        <f>IF(F59=0,0,F59/D37)</f>
        <v>0</v>
      </c>
      <c r="F59" s="85">
        <f>F55</f>
        <v>0</v>
      </c>
      <c r="G59" s="85">
        <f>D59+F59</f>
        <v>0</v>
      </c>
      <c r="H59" s="104">
        <f>IF(D54=0,0,D59/D52)</f>
        <v>0</v>
      </c>
      <c r="I59" s="104">
        <f>IF(E54=0,0,E59/E54)</f>
        <v>0</v>
      </c>
      <c r="J59" s="26"/>
      <c r="K59" s="26"/>
      <c r="L59" s="26"/>
      <c r="M59" s="26"/>
    </row>
    <row r="60" spans="1:13" ht="12.75">
      <c r="A60" s="26"/>
      <c r="D60" s="86" t="s">
        <v>69</v>
      </c>
      <c r="J60" s="26"/>
      <c r="K60" s="26"/>
      <c r="L60" s="26"/>
      <c r="M60" s="26"/>
    </row>
    <row r="61" spans="1:13" ht="12.75">
      <c r="A61" s="26"/>
      <c r="J61" s="26"/>
      <c r="K61" s="26"/>
      <c r="L61" s="26"/>
      <c r="M61" s="26"/>
    </row>
    <row r="62" spans="1:13" ht="12.75">
      <c r="A62" s="26"/>
      <c r="J62" s="26"/>
      <c r="K62" s="26"/>
      <c r="L62" s="26"/>
      <c r="M62" s="26"/>
    </row>
    <row r="63" spans="1:13" ht="12.75">
      <c r="A63" s="26"/>
      <c r="J63" s="26"/>
      <c r="K63" s="26"/>
      <c r="L63" s="26"/>
      <c r="M63" s="26"/>
    </row>
    <row r="64" spans="1:13" ht="12.75">
      <c r="A64" s="26"/>
      <c r="J64" s="26"/>
      <c r="K64" s="26"/>
      <c r="L64" s="26"/>
      <c r="M64" s="26"/>
    </row>
    <row r="65" spans="1:13" ht="12.75">
      <c r="A65" s="26"/>
      <c r="J65" s="26"/>
      <c r="K65" s="26"/>
      <c r="L65" s="26"/>
      <c r="M65" s="26"/>
    </row>
    <row r="66" spans="1:13" ht="12.75">
      <c r="A66" s="26"/>
      <c r="J66" s="26"/>
      <c r="K66" s="26"/>
      <c r="L66" s="26"/>
      <c r="M66" s="26"/>
    </row>
    <row r="67" spans="1:13" ht="12.75">
      <c r="A67" s="26"/>
      <c r="J67" s="26"/>
      <c r="K67" s="26"/>
      <c r="L67" s="26"/>
      <c r="M67" s="26"/>
    </row>
    <row r="68" spans="1:13" ht="12.75">
      <c r="A68" s="26"/>
      <c r="B68" s="26"/>
      <c r="C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2.75">
      <c r="A69" s="26"/>
      <c r="B69" s="26"/>
      <c r="C69" s="26"/>
      <c r="E69" s="26"/>
      <c r="F69" s="26"/>
      <c r="G69" s="26"/>
      <c r="H69" s="26"/>
      <c r="I69" s="26"/>
      <c r="J69" s="26"/>
      <c r="K69" s="26"/>
      <c r="L69" s="26"/>
      <c r="M69" s="26"/>
    </row>
  </sheetData>
  <sheetProtection password="CC27" sheet="1" objects="1" scenarios="1" selectLockedCells="1"/>
  <printOptions/>
  <pageMargins left="0.3937007874015748" right="0.3937007874015748" top="0.393700787401574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ishinabe</dc:creator>
  <cp:keywords/>
  <dc:description/>
  <cp:lastModifiedBy>ishinabe</cp:lastModifiedBy>
  <cp:lastPrinted>2018-04-26T22:58:27Z</cp:lastPrinted>
  <dcterms:created xsi:type="dcterms:W3CDTF">2017-08-13T22:25:43Z</dcterms:created>
  <dcterms:modified xsi:type="dcterms:W3CDTF">2018-04-26T23:01:30Z</dcterms:modified>
  <cp:category/>
  <cp:version/>
  <cp:contentType/>
  <cp:contentStatus/>
</cp:coreProperties>
</file>